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公示表" sheetId="1" r:id="rId1"/>
    <sheet name="艾庄回族乡-玉米" sheetId="2" r:id="rId2"/>
    <sheet name="河街乡-玉米" sheetId="3" r:id="rId3"/>
    <sheet name="将官池镇-玉米" sheetId="4" r:id="rId4"/>
    <sheet name="许由街道-玉米" sheetId="5" r:id="rId5"/>
    <sheet name="艾庄回族乡-大豆" sheetId="6" r:id="rId6"/>
    <sheet name="河街乡-大豆" sheetId="7" r:id="rId7"/>
    <sheet name="艾庄回族乡-花生" sheetId="8" r:id="rId8"/>
    <sheet name="河街乡-花生" sheetId="9" r:id="rId9"/>
    <sheet name="将官池镇-花生" sheetId="10" r:id="rId10"/>
    <sheet name="许由街道-花生" sheetId="11" r:id="rId11"/>
  </sheets>
  <calcPr calcId="144525"/>
</workbook>
</file>

<file path=xl/sharedStrings.xml><?xml version="1.0" encoding="utf-8"?>
<sst xmlns="http://schemas.openxmlformats.org/spreadsheetml/2006/main" count="166" uniqueCount="72">
  <si>
    <t>建安区2025年度秋季作物承保情况公示</t>
  </si>
  <si>
    <t>承保机构（盖章）：中国人寿财产保险股份有限公司许昌市建安区支公司</t>
  </si>
  <si>
    <t>序号</t>
  </si>
  <si>
    <t>乡镇</t>
  </si>
  <si>
    <t>玉米承保面积（亩）</t>
  </si>
  <si>
    <t>大豆承保面积（亩）</t>
  </si>
  <si>
    <t>花生承保面积（亩）</t>
  </si>
  <si>
    <t>艾庄回族乡</t>
  </si>
  <si>
    <t>河街乡</t>
  </si>
  <si>
    <t>将官池镇</t>
  </si>
  <si>
    <t>许由街道</t>
  </si>
  <si>
    <t>合计</t>
  </si>
  <si>
    <r>
      <rPr>
        <u/>
        <sz val="16"/>
        <rFont val="黑体"/>
        <charset val="134"/>
      </rPr>
      <t xml:space="preserve">  艾庄回族  </t>
    </r>
    <r>
      <rPr>
        <sz val="16"/>
        <rFont val="黑体"/>
        <charset val="134"/>
      </rPr>
      <t xml:space="preserve">乡2025年玉米完全成本承保面积核实确认表
</t>
    </r>
  </si>
  <si>
    <t>乡农业服务中心负责人签字并盖章：</t>
  </si>
  <si>
    <t>乡镇政府主管领导签字并盖章：</t>
  </si>
  <si>
    <t>承保公司（盖章）：中国人寿财产保险股份有限公司许昌市建安区支公司</t>
  </si>
  <si>
    <t>村（居委会）名称</t>
  </si>
  <si>
    <t>承保面积（亩）</t>
  </si>
  <si>
    <t>农户缴纳保费金额（元）</t>
  </si>
  <si>
    <t>审核确认面积（亩）</t>
  </si>
  <si>
    <t>总计</t>
  </si>
  <si>
    <t>艾庄社区</t>
  </si>
  <si>
    <t>大牛村</t>
  </si>
  <si>
    <t>杜宋社区</t>
  </si>
  <si>
    <t>谷杨村</t>
  </si>
  <si>
    <t>鲁湾村</t>
  </si>
  <si>
    <t>码头魏村</t>
  </si>
  <si>
    <t>聂庄社区</t>
  </si>
  <si>
    <t>西王村</t>
  </si>
  <si>
    <t>袁庄村</t>
  </si>
  <si>
    <r>
      <rPr>
        <u/>
        <sz val="16"/>
        <rFont val="黑体"/>
        <charset val="134"/>
      </rPr>
      <t xml:space="preserve"> 河街</t>
    </r>
    <r>
      <rPr>
        <sz val="16"/>
        <rFont val="黑体"/>
        <charset val="134"/>
      </rPr>
      <t xml:space="preserve">乡2025年玉米完全成本承保面积核实确认表
</t>
    </r>
  </si>
  <si>
    <t>白兔寺社区</t>
  </si>
  <si>
    <t>柏树李社区</t>
  </si>
  <si>
    <t>半坡铺社区</t>
  </si>
  <si>
    <t>北岸社区</t>
  </si>
  <si>
    <t>陈胡村</t>
  </si>
  <si>
    <t>陈杨社区</t>
  </si>
  <si>
    <t>大路李社区</t>
  </si>
  <si>
    <t>大任庄社区</t>
  </si>
  <si>
    <t>付庄社区</t>
  </si>
  <si>
    <t>沟王寨村</t>
  </si>
  <si>
    <t>郭庄社区</t>
  </si>
  <si>
    <t>河湾社区</t>
  </si>
  <si>
    <t>槐大庙社区</t>
  </si>
  <si>
    <t>李门社区</t>
  </si>
  <si>
    <t>逯寨社区</t>
  </si>
  <si>
    <t>祁庄社区</t>
  </si>
  <si>
    <t>柿张社区</t>
  </si>
  <si>
    <t>双龙社区</t>
  </si>
  <si>
    <t>王岗社区</t>
  </si>
  <si>
    <t>夏庄村</t>
  </si>
  <si>
    <t>小寨社区</t>
  </si>
  <si>
    <t>邢庄社区</t>
  </si>
  <si>
    <r>
      <rPr>
        <u/>
        <sz val="16"/>
        <rFont val="黑体"/>
        <charset val="134"/>
      </rPr>
      <t xml:space="preserve">  将官池 </t>
    </r>
    <r>
      <rPr>
        <sz val="16"/>
        <rFont val="黑体"/>
        <charset val="134"/>
      </rPr>
      <t xml:space="preserve">镇2025年玉米完全成本承保面积核实确认表
</t>
    </r>
  </si>
  <si>
    <t>大胡庄村</t>
  </si>
  <si>
    <t>董庄村</t>
  </si>
  <si>
    <t>湖徐村</t>
  </si>
  <si>
    <t>南石村</t>
  </si>
  <si>
    <t>秋湖村</t>
  </si>
  <si>
    <t>孙刘赵村</t>
  </si>
  <si>
    <t>王店村</t>
  </si>
  <si>
    <t>羊圈村</t>
  </si>
  <si>
    <r>
      <rPr>
        <u/>
        <sz val="16"/>
        <rFont val="黑体"/>
        <charset val="134"/>
      </rPr>
      <t xml:space="preserve"> 许由街道  </t>
    </r>
    <r>
      <rPr>
        <sz val="16"/>
        <rFont val="黑体"/>
        <charset val="134"/>
      </rPr>
      <t xml:space="preserve">2025年玉米完全成本承保面积核实确认表
</t>
    </r>
  </si>
  <si>
    <t>谷徐王社区</t>
  </si>
  <si>
    <t>李简社区</t>
  </si>
  <si>
    <t>十里铺社区</t>
  </si>
  <si>
    <r>
      <rPr>
        <u/>
        <sz val="16"/>
        <rFont val="黑体"/>
        <charset val="134"/>
      </rPr>
      <t xml:space="preserve">  艾庄回族  </t>
    </r>
    <r>
      <rPr>
        <sz val="16"/>
        <rFont val="黑体"/>
        <charset val="134"/>
      </rPr>
      <t xml:space="preserve">乡2025年大豆完全成本承保面积核实确认表
</t>
    </r>
  </si>
  <si>
    <r>
      <rPr>
        <u/>
        <sz val="16"/>
        <rFont val="黑体"/>
        <charset val="134"/>
      </rPr>
      <t xml:space="preserve"> 河街</t>
    </r>
    <r>
      <rPr>
        <sz val="16"/>
        <rFont val="黑体"/>
        <charset val="134"/>
      </rPr>
      <t xml:space="preserve">乡2025年大豆完全成本承保面积核实确认表
</t>
    </r>
  </si>
  <si>
    <r>
      <rPr>
        <u/>
        <sz val="16"/>
        <rFont val="黑体"/>
        <charset val="134"/>
      </rPr>
      <t xml:space="preserve">  艾庄回族  </t>
    </r>
    <r>
      <rPr>
        <sz val="16"/>
        <rFont val="黑体"/>
        <charset val="134"/>
      </rPr>
      <t xml:space="preserve">乡2025年花生种植保险承保面积核实确认表
</t>
    </r>
  </si>
  <si>
    <r>
      <rPr>
        <u/>
        <sz val="16"/>
        <rFont val="黑体"/>
        <charset val="134"/>
      </rPr>
      <t xml:space="preserve"> 河街</t>
    </r>
    <r>
      <rPr>
        <sz val="16"/>
        <rFont val="黑体"/>
        <charset val="134"/>
      </rPr>
      <t xml:space="preserve">乡2025年花生种植保险承保面积核实确认表
</t>
    </r>
  </si>
  <si>
    <r>
      <rPr>
        <u/>
        <sz val="16"/>
        <rFont val="黑体"/>
        <charset val="134"/>
      </rPr>
      <t xml:space="preserve">  将官池 </t>
    </r>
    <r>
      <rPr>
        <sz val="16"/>
        <rFont val="黑体"/>
        <charset val="134"/>
      </rPr>
      <t xml:space="preserve">镇2025年花生种植保险承保面积核实确认表
</t>
    </r>
  </si>
  <si>
    <r>
      <rPr>
        <u/>
        <sz val="16"/>
        <rFont val="黑体"/>
        <charset val="134"/>
      </rPr>
      <t xml:space="preserve"> 许由街道  </t>
    </r>
    <r>
      <rPr>
        <sz val="16"/>
        <rFont val="黑体"/>
        <charset val="134"/>
      </rPr>
      <t xml:space="preserve">2025年花生种植保险承保面积核实确认表
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</si>
</sst>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u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6" tint="0.39997558519241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"/>
  <sheetViews>
    <sheetView tabSelected="1" workbookViewId="0">
      <selection activeCell="F10" sqref="F10"/>
    </sheetView>
  </sheetViews>
  <sheetFormatPr defaultColWidth="34.125" defaultRowHeight="27" customHeight="1" outlineLevelRow="7" outlineLevelCol="4"/>
  <cols>
    <col min="1" max="1" width="8.375" customWidth="1"/>
    <col min="2" max="2" width="16.375" customWidth="1"/>
    <col min="3" max="3" width="21.75" customWidth="1"/>
    <col min="4" max="4" width="23.75" customWidth="1"/>
    <col min="5" max="5" width="26" customWidth="1"/>
    <col min="6" max="16381" width="34.125" customWidth="1"/>
  </cols>
  <sheetData>
    <row r="1" ht="42" customHeight="1" spans="1:5">
      <c r="A1" s="24" t="s">
        <v>0</v>
      </c>
      <c r="B1" s="24"/>
      <c r="C1" s="24"/>
      <c r="D1" s="24"/>
      <c r="E1" s="24"/>
    </row>
    <row r="2" ht="39" customHeight="1" spans="1:5">
      <c r="A2" s="25" t="s">
        <v>1</v>
      </c>
      <c r="B2" s="25"/>
      <c r="C2" s="25"/>
      <c r="D2" s="25"/>
      <c r="E2" s="25"/>
    </row>
    <row r="3" customHeight="1" spans="1:5">
      <c r="A3" s="26" t="s">
        <v>2</v>
      </c>
      <c r="B3" s="26" t="s">
        <v>3</v>
      </c>
      <c r="C3" s="26" t="s">
        <v>4</v>
      </c>
      <c r="D3" s="27" t="s">
        <v>5</v>
      </c>
      <c r="E3" s="27" t="s">
        <v>6</v>
      </c>
    </row>
    <row r="4" customHeight="1" spans="1:5">
      <c r="A4" s="26">
        <v>1</v>
      </c>
      <c r="B4" s="26" t="s">
        <v>7</v>
      </c>
      <c r="C4" s="26">
        <v>9843.2</v>
      </c>
      <c r="D4" s="27">
        <v>1026.62</v>
      </c>
      <c r="E4" s="27">
        <v>90</v>
      </c>
    </row>
    <row r="5" customHeight="1" spans="1:5">
      <c r="A5" s="26">
        <v>2</v>
      </c>
      <c r="B5" s="26" t="s">
        <v>8</v>
      </c>
      <c r="C5" s="26">
        <v>21676.89</v>
      </c>
      <c r="D5" s="27">
        <v>4142.41</v>
      </c>
      <c r="E5" s="27">
        <v>389.7</v>
      </c>
    </row>
    <row r="6" customHeight="1" spans="1:5">
      <c r="A6" s="26">
        <v>3</v>
      </c>
      <c r="B6" s="26" t="s">
        <v>9</v>
      </c>
      <c r="C6" s="26">
        <v>6887.43</v>
      </c>
      <c r="D6" s="27">
        <v>0</v>
      </c>
      <c r="E6" s="27">
        <v>180</v>
      </c>
    </row>
    <row r="7" customHeight="1" spans="1:5">
      <c r="A7" s="26">
        <v>4</v>
      </c>
      <c r="B7" s="26" t="s">
        <v>10</v>
      </c>
      <c r="C7" s="26">
        <v>1914.38</v>
      </c>
      <c r="D7" s="27">
        <v>0</v>
      </c>
      <c r="E7" s="27">
        <v>1550</v>
      </c>
    </row>
    <row r="8" customHeight="1" spans="1:5">
      <c r="A8" s="26" t="s">
        <v>11</v>
      </c>
      <c r="B8" s="26"/>
      <c r="C8" s="28">
        <f>SUM(C4:C7)</f>
        <v>40321.9</v>
      </c>
      <c r="D8" s="29">
        <f>SUM(D4:D7)</f>
        <v>5169.03</v>
      </c>
      <c r="E8" s="29">
        <f>SUM(E4:E7)</f>
        <v>2209.7</v>
      </c>
    </row>
  </sheetData>
  <mergeCells count="3">
    <mergeCell ref="A1:E1"/>
    <mergeCell ref="A2:E2"/>
    <mergeCell ref="A8:B8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2:E9"/>
  <sheetViews>
    <sheetView workbookViewId="0">
      <selection activeCell="A23" sqref="A23"/>
    </sheetView>
  </sheetViews>
  <sheetFormatPr defaultColWidth="21.25" defaultRowHeight="13.5" outlineLevelCol="4"/>
  <cols>
    <col min="1" max="3" width="21.25" customWidth="1"/>
    <col min="4" max="4" width="25.5" customWidth="1"/>
    <col min="5" max="16384" width="21.25" customWidth="1"/>
  </cols>
  <sheetData>
    <row r="2" ht="18" customHeight="1" spans="1:5">
      <c r="A2" s="1" t="s">
        <v>70</v>
      </c>
      <c r="B2" s="2"/>
      <c r="C2" s="2"/>
      <c r="D2" s="2"/>
      <c r="E2" s="2"/>
    </row>
    <row r="3" ht="16" customHeight="1" spans="1:5">
      <c r="A3" s="2"/>
      <c r="B3" s="2"/>
      <c r="C3" s="2"/>
      <c r="D3" s="2"/>
      <c r="E3" s="2"/>
    </row>
    <row r="4" ht="21" customHeight="1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14.2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5.75" spans="1:5">
      <c r="A8" s="11" t="s">
        <v>20</v>
      </c>
      <c r="B8" s="12"/>
      <c r="C8" s="16">
        <v>180</v>
      </c>
      <c r="D8" s="13">
        <f>C8*27*0.2</f>
        <v>972</v>
      </c>
      <c r="E8" s="11">
        <v>180</v>
      </c>
    </row>
    <row r="9" ht="15.75" spans="1:5">
      <c r="A9" s="14">
        <v>1</v>
      </c>
      <c r="B9" s="15" t="s">
        <v>56</v>
      </c>
      <c r="C9" s="17">
        <v>180</v>
      </c>
      <c r="D9" s="13">
        <f>C9*27*0.2</f>
        <v>972</v>
      </c>
      <c r="E9" s="14">
        <v>180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2:E9"/>
  <sheetViews>
    <sheetView workbookViewId="0">
      <selection activeCell="C32" sqref="C32"/>
    </sheetView>
  </sheetViews>
  <sheetFormatPr defaultColWidth="21.625" defaultRowHeight="13.5" outlineLevelCol="4"/>
  <cols>
    <col min="1" max="16384" width="21.625" customWidth="1"/>
  </cols>
  <sheetData>
    <row r="2" spans="1:5">
      <c r="A2" s="1" t="s">
        <v>71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27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2"/>
      <c r="C8" s="12">
        <v>1550</v>
      </c>
      <c r="D8" s="13">
        <f>C8*27*0.2</f>
        <v>8370</v>
      </c>
      <c r="E8" s="12">
        <v>1550</v>
      </c>
    </row>
    <row r="9" ht="14.25" spans="1:5">
      <c r="A9" s="14">
        <v>1</v>
      </c>
      <c r="B9" s="15" t="s">
        <v>64</v>
      </c>
      <c r="C9" s="15">
        <v>1550</v>
      </c>
      <c r="D9" s="13">
        <f>C9*27*0.2</f>
        <v>8370</v>
      </c>
      <c r="E9" s="15">
        <v>1550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E17"/>
  <sheetViews>
    <sheetView workbookViewId="0">
      <selection activeCell="C8" sqref="C8"/>
    </sheetView>
  </sheetViews>
  <sheetFormatPr defaultColWidth="17.375" defaultRowHeight="13.5" outlineLevelCol="4"/>
  <cols>
    <col min="1" max="16384" width="17.375" customWidth="1"/>
  </cols>
  <sheetData>
    <row r="2" spans="1:5">
      <c r="A2" s="1" t="s">
        <v>12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28.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9"/>
      <c r="C8" s="12">
        <v>9843.2</v>
      </c>
      <c r="D8" s="12">
        <f t="shared" ref="D8:D17" si="0">C8*43*0.2</f>
        <v>84651.52</v>
      </c>
      <c r="E8" s="11">
        <v>9843.2</v>
      </c>
    </row>
    <row r="9" ht="14.25" spans="1:5">
      <c r="A9" s="14">
        <v>1</v>
      </c>
      <c r="B9" s="19" t="s">
        <v>21</v>
      </c>
      <c r="C9" s="15">
        <v>1431.16</v>
      </c>
      <c r="D9" s="21">
        <f t="shared" si="0"/>
        <v>12307.976</v>
      </c>
      <c r="E9" s="14">
        <v>1431.16</v>
      </c>
    </row>
    <row r="10" ht="14.25" spans="1:5">
      <c r="A10" s="14">
        <v>2</v>
      </c>
      <c r="B10" s="19" t="s">
        <v>22</v>
      </c>
      <c r="C10" s="15">
        <v>908.1</v>
      </c>
      <c r="D10" s="21">
        <f t="shared" si="0"/>
        <v>7809.66</v>
      </c>
      <c r="E10" s="14">
        <v>908.1</v>
      </c>
    </row>
    <row r="11" ht="14.25" spans="1:5">
      <c r="A11" s="14">
        <v>3</v>
      </c>
      <c r="B11" s="19" t="s">
        <v>23</v>
      </c>
      <c r="C11" s="15">
        <v>1802.2</v>
      </c>
      <c r="D11" s="21">
        <f t="shared" si="0"/>
        <v>15498.92</v>
      </c>
      <c r="E11" s="14">
        <v>1802.2</v>
      </c>
    </row>
    <row r="12" ht="14.25" spans="1:5">
      <c r="A12" s="14">
        <v>4</v>
      </c>
      <c r="B12" s="19" t="s">
        <v>24</v>
      </c>
      <c r="C12" s="15">
        <v>734.1</v>
      </c>
      <c r="D12" s="21">
        <f t="shared" si="0"/>
        <v>6313.26</v>
      </c>
      <c r="E12" s="14">
        <v>734.1</v>
      </c>
    </row>
    <row r="13" ht="14.25" spans="1:5">
      <c r="A13" s="14">
        <v>5</v>
      </c>
      <c r="B13" s="19" t="s">
        <v>25</v>
      </c>
      <c r="C13" s="15">
        <v>569.22</v>
      </c>
      <c r="D13" s="21">
        <f t="shared" si="0"/>
        <v>4895.292</v>
      </c>
      <c r="E13" s="14">
        <v>569.22</v>
      </c>
    </row>
    <row r="14" ht="14.25" spans="1:5">
      <c r="A14" s="14">
        <v>6</v>
      </c>
      <c r="B14" s="19" t="s">
        <v>26</v>
      </c>
      <c r="C14" s="15">
        <v>834.4</v>
      </c>
      <c r="D14" s="21">
        <f t="shared" si="0"/>
        <v>7175.84</v>
      </c>
      <c r="E14" s="14">
        <v>834.4</v>
      </c>
    </row>
    <row r="15" ht="14.25" spans="1:5">
      <c r="A15" s="14">
        <v>7</v>
      </c>
      <c r="B15" s="19" t="s">
        <v>27</v>
      </c>
      <c r="C15" s="15">
        <v>1177.32</v>
      </c>
      <c r="D15" s="21">
        <f t="shared" si="0"/>
        <v>10124.952</v>
      </c>
      <c r="E15" s="14">
        <v>1177.32</v>
      </c>
    </row>
    <row r="16" ht="14.25" spans="1:5">
      <c r="A16" s="14">
        <v>8</v>
      </c>
      <c r="B16" s="19" t="s">
        <v>28</v>
      </c>
      <c r="C16" s="15">
        <v>669.9</v>
      </c>
      <c r="D16" s="21">
        <f t="shared" si="0"/>
        <v>5761.14</v>
      </c>
      <c r="E16" s="14">
        <v>669.9</v>
      </c>
    </row>
    <row r="17" ht="14.25" spans="1:5">
      <c r="A17" s="14">
        <v>9</v>
      </c>
      <c r="B17" s="15" t="s">
        <v>29</v>
      </c>
      <c r="C17" s="15">
        <v>1716.8</v>
      </c>
      <c r="D17" s="21">
        <f t="shared" si="0"/>
        <v>14764.48</v>
      </c>
      <c r="E17" s="14">
        <v>1716.8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E30"/>
  <sheetViews>
    <sheetView workbookViewId="0">
      <selection activeCell="A11" sqref="$A11:$XFD11"/>
    </sheetView>
  </sheetViews>
  <sheetFormatPr defaultColWidth="18.875" defaultRowHeight="13.5" outlineLevelCol="4"/>
  <cols>
    <col min="1" max="16384" width="18.875" customWidth="1"/>
  </cols>
  <sheetData>
    <row r="2" spans="1:5">
      <c r="A2" s="1" t="s">
        <v>30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28.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2"/>
      <c r="C8" s="12">
        <v>21676.89</v>
      </c>
      <c r="D8" s="13">
        <f t="shared" ref="D8:D30" si="0">C8*43*0.2</f>
        <v>186421.254</v>
      </c>
      <c r="E8" s="11">
        <v>21676.89</v>
      </c>
    </row>
    <row r="9" ht="14.25" spans="1:5">
      <c r="A9" s="14">
        <v>1</v>
      </c>
      <c r="B9" s="23" t="s">
        <v>31</v>
      </c>
      <c r="C9" s="15">
        <v>1349.93</v>
      </c>
      <c r="D9" s="21">
        <f t="shared" si="0"/>
        <v>11609.398</v>
      </c>
      <c r="E9" s="14">
        <v>1349.93</v>
      </c>
    </row>
    <row r="10" ht="14.25" spans="1:5">
      <c r="A10" s="14">
        <v>2</v>
      </c>
      <c r="B10" s="23" t="s">
        <v>32</v>
      </c>
      <c r="C10" s="15">
        <v>702.26</v>
      </c>
      <c r="D10" s="21">
        <f t="shared" si="0"/>
        <v>6039.436</v>
      </c>
      <c r="E10" s="14">
        <v>702.26</v>
      </c>
    </row>
    <row r="11" ht="14.25" spans="1:5">
      <c r="A11" s="14">
        <v>3</v>
      </c>
      <c r="B11" s="23" t="s">
        <v>33</v>
      </c>
      <c r="C11" s="15">
        <v>282.85</v>
      </c>
      <c r="D11" s="21">
        <f t="shared" si="0"/>
        <v>2432.51</v>
      </c>
      <c r="E11" s="14">
        <v>282.85</v>
      </c>
    </row>
    <row r="12" ht="14.25" spans="1:5">
      <c r="A12" s="14">
        <v>4</v>
      </c>
      <c r="B12" s="23" t="s">
        <v>34</v>
      </c>
      <c r="C12" s="15">
        <v>705.21</v>
      </c>
      <c r="D12" s="21">
        <f t="shared" si="0"/>
        <v>6064.806</v>
      </c>
      <c r="E12" s="14">
        <v>705.21</v>
      </c>
    </row>
    <row r="13" ht="14.25" spans="1:5">
      <c r="A13" s="14">
        <v>5</v>
      </c>
      <c r="B13" s="23" t="s">
        <v>35</v>
      </c>
      <c r="C13" s="15">
        <v>1471.12</v>
      </c>
      <c r="D13" s="21">
        <f t="shared" si="0"/>
        <v>12651.632</v>
      </c>
      <c r="E13" s="14">
        <v>1471.12</v>
      </c>
    </row>
    <row r="14" ht="14.25" spans="1:5">
      <c r="A14" s="14">
        <v>6</v>
      </c>
      <c r="B14" s="23" t="s">
        <v>36</v>
      </c>
      <c r="C14" s="15">
        <v>1201.2</v>
      </c>
      <c r="D14" s="21">
        <f t="shared" si="0"/>
        <v>10330.32</v>
      </c>
      <c r="E14" s="14">
        <v>1201.2</v>
      </c>
    </row>
    <row r="15" ht="14.25" spans="1:5">
      <c r="A15" s="14">
        <v>7</v>
      </c>
      <c r="B15" s="23" t="s">
        <v>37</v>
      </c>
      <c r="C15" s="15">
        <v>119.6</v>
      </c>
      <c r="D15" s="21">
        <f t="shared" si="0"/>
        <v>1028.56</v>
      </c>
      <c r="E15" s="14">
        <v>119.6</v>
      </c>
    </row>
    <row r="16" ht="14.25" spans="1:5">
      <c r="A16" s="14">
        <v>8</v>
      </c>
      <c r="B16" s="23" t="s">
        <v>38</v>
      </c>
      <c r="C16" s="15">
        <v>346</v>
      </c>
      <c r="D16" s="21">
        <f t="shared" si="0"/>
        <v>2975.6</v>
      </c>
      <c r="E16" s="14">
        <v>346</v>
      </c>
    </row>
    <row r="17" ht="14.25" spans="1:5">
      <c r="A17" s="14">
        <v>9</v>
      </c>
      <c r="B17" s="23" t="s">
        <v>39</v>
      </c>
      <c r="C17" s="15">
        <v>636.21</v>
      </c>
      <c r="D17" s="21">
        <f t="shared" si="0"/>
        <v>5471.406</v>
      </c>
      <c r="E17" s="14">
        <v>636.21</v>
      </c>
    </row>
    <row r="18" ht="14.25" spans="1:5">
      <c r="A18" s="14">
        <v>10</v>
      </c>
      <c r="B18" s="23" t="s">
        <v>40</v>
      </c>
      <c r="C18" s="23">
        <v>698.28</v>
      </c>
      <c r="D18" s="21">
        <f t="shared" si="0"/>
        <v>6005.208</v>
      </c>
      <c r="E18" s="23">
        <v>698.28</v>
      </c>
    </row>
    <row r="19" ht="14.25" spans="1:5">
      <c r="A19" s="14">
        <v>11</v>
      </c>
      <c r="B19" s="23" t="s">
        <v>41</v>
      </c>
      <c r="C19" s="23">
        <v>1035.87</v>
      </c>
      <c r="D19" s="21">
        <f t="shared" si="0"/>
        <v>8908.482</v>
      </c>
      <c r="E19" s="23">
        <v>1035.87</v>
      </c>
    </row>
    <row r="20" ht="14.25" spans="1:5">
      <c r="A20" s="14">
        <v>12</v>
      </c>
      <c r="B20" s="23" t="s">
        <v>42</v>
      </c>
      <c r="C20" s="23">
        <v>916.39</v>
      </c>
      <c r="D20" s="21">
        <f t="shared" si="0"/>
        <v>7880.954</v>
      </c>
      <c r="E20" s="23">
        <v>916.39</v>
      </c>
    </row>
    <row r="21" ht="14.25" spans="1:5">
      <c r="A21" s="14">
        <v>13</v>
      </c>
      <c r="B21" s="23" t="s">
        <v>43</v>
      </c>
      <c r="C21" s="23">
        <v>1861.05</v>
      </c>
      <c r="D21" s="21">
        <f t="shared" si="0"/>
        <v>16005.03</v>
      </c>
      <c r="E21" s="23">
        <v>1861.05</v>
      </c>
    </row>
    <row r="22" ht="14.25" spans="1:5">
      <c r="A22" s="14">
        <v>14</v>
      </c>
      <c r="B22" s="23" t="s">
        <v>44</v>
      </c>
      <c r="C22" s="23">
        <v>515.44</v>
      </c>
      <c r="D22" s="21">
        <f t="shared" si="0"/>
        <v>4432.784</v>
      </c>
      <c r="E22" s="23">
        <v>515.44</v>
      </c>
    </row>
    <row r="23" ht="14.25" spans="1:5">
      <c r="A23" s="14">
        <v>15</v>
      </c>
      <c r="B23" s="23" t="s">
        <v>45</v>
      </c>
      <c r="C23" s="23">
        <v>952.44</v>
      </c>
      <c r="D23" s="21">
        <f t="shared" si="0"/>
        <v>8190.984</v>
      </c>
      <c r="E23" s="23">
        <v>952.44</v>
      </c>
    </row>
    <row r="24" ht="14.25" spans="1:5">
      <c r="A24" s="14">
        <v>16</v>
      </c>
      <c r="B24" s="23" t="s">
        <v>46</v>
      </c>
      <c r="C24" s="23">
        <v>1257.25</v>
      </c>
      <c r="D24" s="21">
        <f t="shared" si="0"/>
        <v>10812.35</v>
      </c>
      <c r="E24" s="23">
        <v>1257.25</v>
      </c>
    </row>
    <row r="25" ht="14.25" spans="1:5">
      <c r="A25" s="14">
        <v>17</v>
      </c>
      <c r="B25" s="23" t="s">
        <v>47</v>
      </c>
      <c r="C25" s="23">
        <v>577.63</v>
      </c>
      <c r="D25" s="21">
        <f t="shared" si="0"/>
        <v>4967.618</v>
      </c>
      <c r="E25" s="23">
        <v>577.63</v>
      </c>
    </row>
    <row r="26" ht="14.25" spans="1:5">
      <c r="A26" s="14">
        <v>18</v>
      </c>
      <c r="B26" s="23" t="s">
        <v>48</v>
      </c>
      <c r="C26" s="23">
        <v>1074.38</v>
      </c>
      <c r="D26" s="21">
        <f t="shared" si="0"/>
        <v>9239.668</v>
      </c>
      <c r="E26" s="23">
        <v>1074.38</v>
      </c>
    </row>
    <row r="27" ht="14.25" spans="1:5">
      <c r="A27" s="14">
        <v>19</v>
      </c>
      <c r="B27" s="23" t="s">
        <v>49</v>
      </c>
      <c r="C27" s="23">
        <v>2747.56</v>
      </c>
      <c r="D27" s="21">
        <f t="shared" si="0"/>
        <v>23629.016</v>
      </c>
      <c r="E27" s="23">
        <v>2747.56</v>
      </c>
    </row>
    <row r="28" ht="14.25" spans="1:5">
      <c r="A28" s="14">
        <v>20</v>
      </c>
      <c r="B28" s="23" t="s">
        <v>50</v>
      </c>
      <c r="C28" s="23">
        <v>2091.14</v>
      </c>
      <c r="D28" s="21">
        <f t="shared" si="0"/>
        <v>17983.804</v>
      </c>
      <c r="E28" s="23">
        <v>2091.14</v>
      </c>
    </row>
    <row r="29" ht="14.25" spans="1:5">
      <c r="A29" s="14">
        <v>21</v>
      </c>
      <c r="B29" s="23" t="s">
        <v>51</v>
      </c>
      <c r="C29" s="23">
        <v>610.88</v>
      </c>
      <c r="D29" s="21">
        <f t="shared" si="0"/>
        <v>5253.568</v>
      </c>
      <c r="E29" s="23">
        <v>610.88</v>
      </c>
    </row>
    <row r="30" ht="14.25" spans="1:5">
      <c r="A30" s="14">
        <v>22</v>
      </c>
      <c r="B30" s="23" t="s">
        <v>52</v>
      </c>
      <c r="C30" s="23">
        <v>524.2</v>
      </c>
      <c r="D30" s="21">
        <f t="shared" si="0"/>
        <v>4508.12</v>
      </c>
      <c r="E30" s="23">
        <v>524.2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E16"/>
  <sheetViews>
    <sheetView workbookViewId="0">
      <selection activeCell="C22" sqref="C22"/>
    </sheetView>
  </sheetViews>
  <sheetFormatPr defaultColWidth="15.25" defaultRowHeight="13.5" outlineLevelCol="4"/>
  <cols>
    <col min="1" max="1" width="15.25" customWidth="1"/>
    <col min="2" max="2" width="19.25" customWidth="1"/>
    <col min="3" max="3" width="15.25" customWidth="1"/>
    <col min="4" max="4" width="22.625" customWidth="1"/>
    <col min="5" max="5" width="23.625" customWidth="1"/>
    <col min="6" max="16384" width="15.25" customWidth="1"/>
  </cols>
  <sheetData>
    <row r="2" ht="21" customHeight="1" spans="1:5">
      <c r="A2" s="1" t="s">
        <v>53</v>
      </c>
      <c r="B2" s="2"/>
      <c r="C2" s="2"/>
      <c r="D2" s="2"/>
      <c r="E2" s="2"/>
    </row>
    <row r="3" ht="9" customHeight="1" spans="1:5">
      <c r="A3" s="2"/>
      <c r="B3" s="2"/>
      <c r="C3" s="2"/>
      <c r="D3" s="2"/>
      <c r="E3" s="2"/>
    </row>
    <row r="4" ht="14" customHeight="1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14.2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2"/>
      <c r="C8" s="12">
        <v>6887.43</v>
      </c>
      <c r="D8" s="13">
        <f t="shared" ref="D8:D16" si="0">C8*43*0.2</f>
        <v>59231.898</v>
      </c>
      <c r="E8" s="11">
        <v>6887.43</v>
      </c>
    </row>
    <row r="9" ht="14.25" spans="1:5">
      <c r="A9" s="14">
        <v>1</v>
      </c>
      <c r="B9" s="15" t="s">
        <v>54</v>
      </c>
      <c r="C9" s="15">
        <v>670</v>
      </c>
      <c r="D9" s="21">
        <f t="shared" si="0"/>
        <v>5762</v>
      </c>
      <c r="E9" s="14">
        <v>670</v>
      </c>
    </row>
    <row r="10" ht="14.25" spans="1:5">
      <c r="A10" s="14">
        <v>2</v>
      </c>
      <c r="B10" s="15" t="s">
        <v>55</v>
      </c>
      <c r="C10" s="15">
        <v>818.95</v>
      </c>
      <c r="D10" s="21">
        <f t="shared" si="0"/>
        <v>7042.97</v>
      </c>
      <c r="E10" s="14">
        <v>818.95</v>
      </c>
    </row>
    <row r="11" ht="14.25" spans="1:5">
      <c r="A11" s="14">
        <v>3</v>
      </c>
      <c r="B11" s="15" t="s">
        <v>56</v>
      </c>
      <c r="C11" s="15">
        <v>317</v>
      </c>
      <c r="D11" s="21">
        <f t="shared" si="0"/>
        <v>2726.2</v>
      </c>
      <c r="E11" s="14">
        <v>317</v>
      </c>
    </row>
    <row r="12" ht="14.25" spans="1:5">
      <c r="A12" s="14">
        <v>4</v>
      </c>
      <c r="B12" s="15" t="s">
        <v>57</v>
      </c>
      <c r="C12" s="15">
        <v>226.5</v>
      </c>
      <c r="D12" s="21">
        <f t="shared" si="0"/>
        <v>1947.9</v>
      </c>
      <c r="E12" s="14">
        <v>226.5</v>
      </c>
    </row>
    <row r="13" ht="14.25" spans="1:5">
      <c r="A13" s="14">
        <v>5</v>
      </c>
      <c r="B13" s="15" t="s">
        <v>58</v>
      </c>
      <c r="C13" s="15">
        <v>2710.18</v>
      </c>
      <c r="D13" s="21">
        <f t="shared" si="0"/>
        <v>23307.548</v>
      </c>
      <c r="E13" s="14">
        <v>2710.18</v>
      </c>
    </row>
    <row r="14" ht="14.25" spans="1:5">
      <c r="A14" s="14">
        <v>6</v>
      </c>
      <c r="B14" s="15" t="s">
        <v>59</v>
      </c>
      <c r="C14" s="15">
        <v>660</v>
      </c>
      <c r="D14" s="21">
        <f t="shared" si="0"/>
        <v>5676</v>
      </c>
      <c r="E14" s="14">
        <v>660</v>
      </c>
    </row>
    <row r="15" ht="14.25" spans="1:5">
      <c r="A15" s="14">
        <v>7</v>
      </c>
      <c r="B15" s="15" t="s">
        <v>60</v>
      </c>
      <c r="C15" s="15">
        <v>884.8</v>
      </c>
      <c r="D15" s="21">
        <f t="shared" si="0"/>
        <v>7609.28</v>
      </c>
      <c r="E15" s="14">
        <v>884.8</v>
      </c>
    </row>
    <row r="16" ht="14.25" spans="1:5">
      <c r="A16" s="14">
        <v>8</v>
      </c>
      <c r="B16" s="15" t="s">
        <v>61</v>
      </c>
      <c r="C16" s="15">
        <v>600</v>
      </c>
      <c r="D16" s="21">
        <f t="shared" si="0"/>
        <v>5160</v>
      </c>
      <c r="E16" s="14">
        <v>600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2:E11"/>
  <sheetViews>
    <sheetView workbookViewId="0">
      <selection activeCell="B17" sqref="B17"/>
    </sheetView>
  </sheetViews>
  <sheetFormatPr defaultColWidth="18.75" defaultRowHeight="13.5" outlineLevelCol="4"/>
  <cols>
    <col min="1" max="3" width="18.75" customWidth="1"/>
    <col min="4" max="4" width="23.625" customWidth="1"/>
    <col min="5" max="5" width="25.75" customWidth="1"/>
    <col min="6" max="16384" width="18.75" customWidth="1"/>
  </cols>
  <sheetData>
    <row r="2" spans="1:5">
      <c r="A2" s="1" t="s">
        <v>62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14.2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2"/>
      <c r="C8" s="12">
        <v>1914.38</v>
      </c>
      <c r="D8" s="13">
        <f t="shared" ref="D8:D11" si="0">C8*43*0.2</f>
        <v>16463.668</v>
      </c>
      <c r="E8" s="11">
        <v>1914.38</v>
      </c>
    </row>
    <row r="9" ht="14.25" spans="1:5">
      <c r="A9" s="14">
        <v>1</v>
      </c>
      <c r="B9" s="15" t="s">
        <v>63</v>
      </c>
      <c r="C9" s="15">
        <v>1564</v>
      </c>
      <c r="D9" s="13">
        <f t="shared" si="0"/>
        <v>13450.4</v>
      </c>
      <c r="E9" s="14">
        <v>1564</v>
      </c>
    </row>
    <row r="10" ht="14.25" spans="1:5">
      <c r="A10" s="14">
        <v>2</v>
      </c>
      <c r="B10" s="15" t="s">
        <v>64</v>
      </c>
      <c r="C10" s="15">
        <v>278</v>
      </c>
      <c r="D10" s="13">
        <f t="shared" si="0"/>
        <v>2390.8</v>
      </c>
      <c r="E10" s="14">
        <v>278</v>
      </c>
    </row>
    <row r="11" ht="14.25" spans="1:5">
      <c r="A11" s="14">
        <v>3</v>
      </c>
      <c r="B11" s="15" t="s">
        <v>65</v>
      </c>
      <c r="C11" s="15">
        <v>72.38</v>
      </c>
      <c r="D11" s="13">
        <f t="shared" si="0"/>
        <v>622.468</v>
      </c>
      <c r="E11" s="14">
        <v>72.38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2:E9"/>
  <sheetViews>
    <sheetView workbookViewId="0">
      <selection activeCell="B15" sqref="B15"/>
    </sheetView>
  </sheetViews>
  <sheetFormatPr defaultColWidth="19.75" defaultRowHeight="13.5" outlineLevelCol="4"/>
  <cols>
    <col min="1" max="3" width="19.75" customWidth="1"/>
    <col min="4" max="4" width="24.5" customWidth="1"/>
    <col min="5" max="16384" width="19.75" customWidth="1"/>
  </cols>
  <sheetData>
    <row r="2" spans="1:5">
      <c r="A2" s="1" t="s">
        <v>66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33" customHeight="1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4.25" spans="1:5">
      <c r="A8" s="11" t="s">
        <v>20</v>
      </c>
      <c r="B8" s="19"/>
      <c r="C8" s="12">
        <v>1026.62</v>
      </c>
      <c r="D8" s="13">
        <f>C8*31*0.2</f>
        <v>6365.044</v>
      </c>
      <c r="E8" s="11">
        <v>1026.62</v>
      </c>
    </row>
    <row r="9" ht="14.25" spans="1:5">
      <c r="A9" s="14">
        <v>1</v>
      </c>
      <c r="B9" s="19" t="s">
        <v>24</v>
      </c>
      <c r="C9" s="15">
        <v>1026.62</v>
      </c>
      <c r="D9" s="13">
        <f>C9*31*0.2</f>
        <v>6365.044</v>
      </c>
      <c r="E9" s="14">
        <v>1026.62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2"/>
  <sheetViews>
    <sheetView workbookViewId="0">
      <selection activeCell="C18" sqref="C18"/>
    </sheetView>
  </sheetViews>
  <sheetFormatPr defaultColWidth="15.125" defaultRowHeight="13.5" outlineLevelCol="4"/>
  <cols>
    <col min="1" max="1" width="15.125" customWidth="1"/>
    <col min="2" max="2" width="20.375" customWidth="1"/>
    <col min="3" max="3" width="15.125" customWidth="1"/>
    <col min="4" max="4" width="27.125" customWidth="1"/>
    <col min="5" max="5" width="22.375" customWidth="1"/>
    <col min="6" max="16384" width="15.125" customWidth="1"/>
  </cols>
  <sheetData>
    <row r="1" ht="27" customHeight="1" spans="1:5">
      <c r="A1" s="1" t="s">
        <v>67</v>
      </c>
      <c r="B1" s="2"/>
      <c r="C1" s="2"/>
      <c r="D1" s="2"/>
      <c r="E1" s="2"/>
    </row>
    <row r="2" ht="9" customHeight="1" spans="1:5">
      <c r="A2" s="2"/>
      <c r="B2" s="2"/>
      <c r="C2" s="2"/>
      <c r="D2" s="2"/>
      <c r="E2" s="2"/>
    </row>
    <row r="3" ht="14.25" spans="1:5">
      <c r="A3" s="3" t="s">
        <v>13</v>
      </c>
      <c r="B3" s="4"/>
      <c r="C3" s="5"/>
      <c r="D3" s="3" t="s">
        <v>14</v>
      </c>
      <c r="E3" s="6"/>
    </row>
    <row r="4" ht="14.25" spans="1:5">
      <c r="A4" s="3"/>
      <c r="B4" s="4"/>
      <c r="C4" s="5"/>
      <c r="D4" s="3"/>
      <c r="E4" s="6"/>
    </row>
    <row r="5" spans="1:5">
      <c r="A5" s="7" t="s">
        <v>15</v>
      </c>
      <c r="B5" s="8"/>
      <c r="C5" s="8"/>
      <c r="D5" s="8"/>
      <c r="E5" s="8"/>
    </row>
    <row r="6" ht="14.25" spans="1:5">
      <c r="A6" s="9" t="s">
        <v>2</v>
      </c>
      <c r="B6" s="9" t="s">
        <v>16</v>
      </c>
      <c r="C6" s="9" t="s">
        <v>17</v>
      </c>
      <c r="D6" s="9" t="s">
        <v>18</v>
      </c>
      <c r="E6" s="10" t="s">
        <v>19</v>
      </c>
    </row>
    <row r="7" ht="14.25" spans="1:5">
      <c r="A7" s="11" t="s">
        <v>20</v>
      </c>
      <c r="B7" s="12"/>
      <c r="C7" s="20">
        <v>4142.41</v>
      </c>
      <c r="D7" s="13">
        <f t="shared" ref="D7:D12" si="0">C7*31*0.2</f>
        <v>25682.942</v>
      </c>
      <c r="E7" s="11">
        <v>4142.41</v>
      </c>
    </row>
    <row r="8" ht="14.25" spans="1:5">
      <c r="A8" s="14">
        <v>1</v>
      </c>
      <c r="B8" s="18" t="s">
        <v>33</v>
      </c>
      <c r="C8" s="18">
        <v>259.5</v>
      </c>
      <c r="D8" s="21">
        <f t="shared" si="0"/>
        <v>1608.9</v>
      </c>
      <c r="E8" s="14">
        <v>259.5</v>
      </c>
    </row>
    <row r="9" ht="15.75" spans="1:5">
      <c r="A9" s="14">
        <v>2</v>
      </c>
      <c r="B9" s="18" t="s">
        <v>34</v>
      </c>
      <c r="C9" s="16">
        <v>401.8</v>
      </c>
      <c r="D9" s="21">
        <f t="shared" si="0"/>
        <v>2491.16</v>
      </c>
      <c r="E9" s="14">
        <v>401.8</v>
      </c>
    </row>
    <row r="10" ht="15.75" spans="1:5">
      <c r="A10" s="14">
        <v>3</v>
      </c>
      <c r="B10" s="18" t="s">
        <v>38</v>
      </c>
      <c r="C10" s="22">
        <v>1250.73</v>
      </c>
      <c r="D10" s="21">
        <f t="shared" si="0"/>
        <v>7754.526</v>
      </c>
      <c r="E10" s="14">
        <v>1250.73</v>
      </c>
    </row>
    <row r="11" ht="15.75" spans="1:5">
      <c r="A11" s="14">
        <v>4</v>
      </c>
      <c r="B11" s="18" t="s">
        <v>46</v>
      </c>
      <c r="C11" s="22">
        <v>770.19</v>
      </c>
      <c r="D11" s="21">
        <f t="shared" si="0"/>
        <v>4775.178</v>
      </c>
      <c r="E11" s="14">
        <v>770.19</v>
      </c>
    </row>
    <row r="12" ht="15.75" spans="2:5">
      <c r="B12" s="18" t="s">
        <v>47</v>
      </c>
      <c r="C12" s="22">
        <v>1460.19</v>
      </c>
      <c r="D12" s="21">
        <f t="shared" si="0"/>
        <v>9053.178</v>
      </c>
      <c r="E12" s="18">
        <v>1460.19</v>
      </c>
    </row>
  </sheetData>
  <mergeCells count="4">
    <mergeCell ref="A3:B3"/>
    <mergeCell ref="D3:E3"/>
    <mergeCell ref="A5:E5"/>
    <mergeCell ref="A1:E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2:E9"/>
  <sheetViews>
    <sheetView workbookViewId="0">
      <selection activeCell="C8" sqref="C8"/>
    </sheetView>
  </sheetViews>
  <sheetFormatPr defaultColWidth="23" defaultRowHeight="13.5" outlineLevelCol="4"/>
  <cols>
    <col min="1" max="1" width="13.25" customWidth="1"/>
    <col min="2" max="2" width="20.25" customWidth="1"/>
    <col min="3" max="3" width="19.625" customWidth="1"/>
    <col min="4" max="4" width="22.875" customWidth="1"/>
    <col min="5" max="16384" width="23" customWidth="1"/>
  </cols>
  <sheetData>
    <row r="2" spans="1:5">
      <c r="A2" s="1" t="s">
        <v>68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14.2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5.75" spans="1:5">
      <c r="A8" s="11" t="s">
        <v>20</v>
      </c>
      <c r="B8" s="19"/>
      <c r="C8" s="16">
        <v>90</v>
      </c>
      <c r="D8" s="12">
        <f>C8*27*0.2</f>
        <v>486</v>
      </c>
      <c r="E8" s="16">
        <v>90</v>
      </c>
    </row>
    <row r="9" ht="15.75" spans="1:5">
      <c r="A9" s="14">
        <v>1</v>
      </c>
      <c r="B9" s="19" t="s">
        <v>21</v>
      </c>
      <c r="C9" s="17">
        <v>90</v>
      </c>
      <c r="D9" s="12">
        <f>C9*27*0.2</f>
        <v>486</v>
      </c>
      <c r="E9" s="17">
        <v>90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2:E11"/>
  <sheetViews>
    <sheetView workbookViewId="0">
      <selection activeCell="D23" sqref="D23"/>
    </sheetView>
  </sheetViews>
  <sheetFormatPr defaultColWidth="24" defaultRowHeight="13.5" outlineLevelCol="4"/>
  <cols>
    <col min="1" max="1" width="13.5" customWidth="1"/>
    <col min="2" max="16384" width="24" customWidth="1"/>
  </cols>
  <sheetData>
    <row r="2" spans="1:5">
      <c r="A2" s="1" t="s">
        <v>69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14.25" spans="1:5">
      <c r="A4" s="3" t="s">
        <v>13</v>
      </c>
      <c r="B4" s="4"/>
      <c r="C4" s="5"/>
      <c r="D4" s="3" t="s">
        <v>14</v>
      </c>
      <c r="E4" s="6"/>
    </row>
    <row r="5" ht="14.25" spans="1:5">
      <c r="A5" s="3"/>
      <c r="B5" s="4"/>
      <c r="C5" s="5"/>
      <c r="D5" s="3"/>
      <c r="E5" s="6"/>
    </row>
    <row r="6" spans="1:5">
      <c r="A6" s="7" t="s">
        <v>15</v>
      </c>
      <c r="B6" s="8"/>
      <c r="C6" s="8"/>
      <c r="D6" s="8"/>
      <c r="E6" s="8"/>
    </row>
    <row r="7" ht="14.25" spans="1:5">
      <c r="A7" s="9" t="s">
        <v>2</v>
      </c>
      <c r="B7" s="9" t="s">
        <v>16</v>
      </c>
      <c r="C7" s="9" t="s">
        <v>17</v>
      </c>
      <c r="D7" s="9" t="s">
        <v>18</v>
      </c>
      <c r="E7" s="10" t="s">
        <v>19</v>
      </c>
    </row>
    <row r="8" ht="15.75" spans="1:5">
      <c r="A8" s="11" t="s">
        <v>20</v>
      </c>
      <c r="B8" s="12"/>
      <c r="C8" s="16">
        <v>389.7</v>
      </c>
      <c r="D8" s="13">
        <f t="shared" ref="D8:D11" si="0">C8*27*0.2</f>
        <v>2104.38</v>
      </c>
      <c r="E8" s="11">
        <v>389.7</v>
      </c>
    </row>
    <row r="9" ht="15.75" spans="1:5">
      <c r="A9" s="14">
        <v>1</v>
      </c>
      <c r="B9" s="18" t="s">
        <v>43</v>
      </c>
      <c r="C9" s="17">
        <v>234.7</v>
      </c>
      <c r="D9" s="13">
        <f t="shared" si="0"/>
        <v>1267.38</v>
      </c>
      <c r="E9" s="14">
        <v>234.7</v>
      </c>
    </row>
    <row r="10" ht="15.75" spans="1:5">
      <c r="A10" s="14">
        <v>2</v>
      </c>
      <c r="B10" s="18" t="s">
        <v>49</v>
      </c>
      <c r="C10" s="17">
        <v>65</v>
      </c>
      <c r="D10" s="13">
        <f t="shared" si="0"/>
        <v>351</v>
      </c>
      <c r="E10" s="14">
        <v>65</v>
      </c>
    </row>
    <row r="11" ht="15.75" spans="1:5">
      <c r="A11" s="14">
        <v>3</v>
      </c>
      <c r="B11" s="18" t="s">
        <v>50</v>
      </c>
      <c r="C11" s="17">
        <v>90</v>
      </c>
      <c r="D11" s="13">
        <f t="shared" si="0"/>
        <v>486</v>
      </c>
      <c r="E11" s="14">
        <v>90</v>
      </c>
    </row>
  </sheetData>
  <mergeCells count="4">
    <mergeCell ref="A4:B4"/>
    <mergeCell ref="D4:E4"/>
    <mergeCell ref="A6:E6"/>
    <mergeCell ref="A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汇总公示表</vt:lpstr>
      <vt:lpstr>艾庄回族乡-玉米</vt:lpstr>
      <vt:lpstr>河街乡-玉米</vt:lpstr>
      <vt:lpstr>将官池镇-玉米</vt:lpstr>
      <vt:lpstr>许由街道-玉米</vt:lpstr>
      <vt:lpstr>艾庄回族乡-大豆</vt:lpstr>
      <vt:lpstr>河街乡-大豆</vt:lpstr>
      <vt:lpstr>艾庄回族乡-花生</vt:lpstr>
      <vt:lpstr>河街乡-花生</vt:lpstr>
      <vt:lpstr>将官池镇-花生</vt:lpstr>
      <vt:lpstr>许由街道-花生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焦艳芹</cp:lastModifiedBy>
  <dcterms:created xsi:type="dcterms:W3CDTF">2024-03-05T03:39:00Z</dcterms:created>
  <dcterms:modified xsi:type="dcterms:W3CDTF">2025-08-08T08:39:54Z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